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3 года по МП\молодежь\15.08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'1'!$A$1:$L$94</definedName>
  </definedNames>
  <calcPr calcId="152511"/>
</workbook>
</file>

<file path=xl/calcChain.xml><?xml version="1.0" encoding="utf-8"?>
<calcChain xmlns="http://schemas.openxmlformats.org/spreadsheetml/2006/main">
  <c r="J53" i="4" l="1"/>
  <c r="J83" i="4"/>
  <c r="J63" i="4" l="1"/>
  <c r="I38" i="4" l="1"/>
  <c r="I43" i="4"/>
  <c r="H86" i="4" l="1"/>
  <c r="L88" i="4"/>
  <c r="K88" i="4"/>
  <c r="H88" i="4"/>
  <c r="G87" i="4"/>
  <c r="G89" i="4"/>
  <c r="G86" i="4"/>
  <c r="G82" i="4"/>
  <c r="G83" i="4"/>
  <c r="G84" i="4"/>
  <c r="G81" i="4"/>
  <c r="G78" i="4"/>
  <c r="G77" i="4"/>
  <c r="G79" i="4"/>
  <c r="G76" i="4"/>
  <c r="G72" i="4"/>
  <c r="G74" i="4"/>
  <c r="G71" i="4"/>
  <c r="G67" i="4"/>
  <c r="G68" i="4"/>
  <c r="G69" i="4"/>
  <c r="G66" i="4"/>
  <c r="G63" i="4"/>
  <c r="G62" i="4"/>
  <c r="G64" i="4"/>
  <c r="G61" i="4"/>
  <c r="G57" i="4"/>
  <c r="G58" i="4"/>
  <c r="G59" i="4"/>
  <c r="G56" i="4"/>
  <c r="G51" i="4"/>
  <c r="G52" i="4"/>
  <c r="G53" i="4"/>
  <c r="G54" i="4"/>
  <c r="G46" i="4"/>
  <c r="G47" i="4"/>
  <c r="G49" i="4"/>
  <c r="G42" i="4"/>
  <c r="G43" i="4"/>
  <c r="G44" i="4"/>
  <c r="G41" i="4"/>
  <c r="G38" i="4"/>
  <c r="G37" i="4"/>
  <c r="G39" i="4"/>
  <c r="G36" i="4"/>
  <c r="G33" i="4"/>
  <c r="G32" i="4"/>
  <c r="G34" i="4"/>
  <c r="G31" i="4"/>
  <c r="G27" i="4"/>
  <c r="G28" i="4"/>
  <c r="G29" i="4"/>
  <c r="G26" i="4"/>
  <c r="G23" i="4"/>
  <c r="G22" i="4"/>
  <c r="G24" i="4"/>
  <c r="G21" i="4"/>
  <c r="G17" i="4"/>
  <c r="G18" i="4"/>
  <c r="G19" i="4"/>
  <c r="G16" i="4"/>
  <c r="G14" i="4"/>
  <c r="G12" i="4"/>
  <c r="G11" i="4"/>
  <c r="K25" i="4"/>
  <c r="G30" i="4" l="1"/>
  <c r="G25" i="4"/>
  <c r="G20" i="4"/>
  <c r="G15" i="4"/>
  <c r="I63" i="4"/>
  <c r="I53" i="4" l="1"/>
  <c r="I78" i="4" l="1"/>
  <c r="I23" i="4"/>
  <c r="L85" i="4" l="1"/>
  <c r="J23" i="4" l="1"/>
  <c r="H72" i="4" l="1"/>
  <c r="H87" i="4" s="1"/>
  <c r="H73" i="4"/>
  <c r="H74" i="4"/>
  <c r="H71" i="4"/>
  <c r="H89" i="4"/>
  <c r="H47" i="4"/>
  <c r="H48" i="4"/>
  <c r="H49" i="4"/>
  <c r="H46" i="4"/>
  <c r="I50" i="4"/>
  <c r="I83" i="4"/>
  <c r="I20" i="4"/>
  <c r="H80" i="4"/>
  <c r="H75" i="4"/>
  <c r="H70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14" i="4"/>
  <c r="H11" i="4"/>
  <c r="I11" i="4"/>
  <c r="H85" i="4" l="1"/>
  <c r="H45" i="4"/>
  <c r="G80" i="4"/>
  <c r="H10" i="4"/>
  <c r="J13" i="4"/>
  <c r="J48" i="4" l="1"/>
  <c r="K30" i="4"/>
  <c r="K20" i="4"/>
  <c r="J60" i="4"/>
  <c r="J73" i="4"/>
  <c r="G73" i="4" s="1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J88" i="4" l="1"/>
  <c r="G48" i="4"/>
  <c r="G45" i="4" s="1"/>
  <c r="I10" i="4"/>
  <c r="I88" i="4"/>
  <c r="G88" i="4" s="1"/>
  <c r="G85" i="4" s="1"/>
  <c r="G13" i="4"/>
  <c r="G10" i="4" s="1"/>
  <c r="L45" i="4"/>
  <c r="G70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G50" i="4"/>
  <c r="K86" i="4"/>
  <c r="I85" i="4"/>
  <c r="J85" i="4" l="1"/>
  <c r="K85" i="4"/>
</calcChain>
</file>

<file path=xl/sharedStrings.xml><?xml version="1.0" encoding="utf-8"?>
<sst xmlns="http://schemas.openxmlformats.org/spreadsheetml/2006/main" count="202" uniqueCount="100">
  <si>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</si>
  <si>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</si>
  <si>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</si>
  <si>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</si>
  <si>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</si>
  <si>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</si>
  <si>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</si>
  <si>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</si>
  <si>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</si>
  <si>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</si>
  <si>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</si>
  <si>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</si>
  <si>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</si>
  <si>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</si>
  <si>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</si>
  <si>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</si>
  <si>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</si>
  <si>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</si>
  <si>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</si>
  <si>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</si>
  <si>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</si>
  <si>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</si>
  <si>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</si>
  <si>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</si>
  <si>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</si>
  <si>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</si>
  <si>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</si>
  <si>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</si>
  <si>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</si>
  <si>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</si>
  <si>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</si>
  <si>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</si>
  <si>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</si>
  <si>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</si>
  <si>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</si>
  <si>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</si>
  <si>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</si>
  <si>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</si>
  <si>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</si>
  <si>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</si>
  <si>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</si>
  <si>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</si>
  <si>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</si>
  <si>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</si>
  <si>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</si>
  <si>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</si>
  <si>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</si>
  <si>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</si>
  <si>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</si>
  <si>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</si>
  <si>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</si>
  <si>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</si>
  <si>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</si>
  <si>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</si>
  <si>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</si>
  <si>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</si>
  <si>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</si>
  <si>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</si>
  <si>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</si>
  <si>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</si>
  <si>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</si>
  <si>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</si>
  <si>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</si>
  <si>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</si>
  <si>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</si>
  <si>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</si>
  <si>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</si>
  <si>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</si>
  <si>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</si>
  <si>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</si>
  <si>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</si>
  <si>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</si>
  <si>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</si>
  <si>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</si>
  <si>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</si>
  <si>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</si>
  <si>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</si>
  <si>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</si>
  <si>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</si>
  <si>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</si>
  <si>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</si>
  <si>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</si>
  <si>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</si>
  <si>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</si>
  <si>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</si>
  <si>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</si>
  <si>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</si>
  <si>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</si>
  <si>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</si>
  <si>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</si>
  <si>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</si>
  <si>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</si>
  <si>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</si>
  <si>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</si>
  <si>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</si>
  <si>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</si>
  <si>
    <t>2022-2024</t>
  </si>
  <si>
    <t>2021-2024</t>
  </si>
  <si>
    <t>2022- 2024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</si>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</sst>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4" fontId="1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6" fontId="13" fillId="0" borderId="0" xfId="1" applyNumberFormat="1" applyFont="1" applyFill="1" applyAlignment="1">
      <alignment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7" fontId="13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67" zoomScale="90" zoomScaleNormal="90" zoomScaleSheetLayoutView="90" workbookViewId="0">
      <selection activeCell="G85" sqref="G85:L89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1" width="11.28515625" style="31" customWidth="1"/>
    <col min="12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63" t="s">
        <v>74</v>
      </c>
      <c r="H1" s="63"/>
      <c r="I1" s="63"/>
      <c r="J1" s="63"/>
      <c r="K1" s="63"/>
      <c r="L1" s="63"/>
      <c r="M1" s="63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72" t="s">
        <v>92</v>
      </c>
      <c r="H2" s="73"/>
      <c r="I2" s="73"/>
      <c r="J2" s="73"/>
      <c r="K2" s="73"/>
      <c r="L2" s="73"/>
      <c r="M2" s="47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6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64" t="s">
        <v>76</v>
      </c>
      <c r="E4" s="65"/>
      <c r="F4" s="65"/>
      <c r="G4" s="65"/>
      <c r="H4" s="48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64" t="s">
        <v>77</v>
      </c>
      <c r="F5" s="64"/>
      <c r="G5" s="68"/>
      <c r="H5" s="49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6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77" t="s">
        <v>12</v>
      </c>
      <c r="C7" s="89" t="s">
        <v>8</v>
      </c>
      <c r="D7" s="66" t="s">
        <v>0</v>
      </c>
      <c r="E7" s="66" t="s">
        <v>9</v>
      </c>
      <c r="F7" s="66" t="s">
        <v>10</v>
      </c>
      <c r="G7" s="66" t="s">
        <v>11</v>
      </c>
      <c r="H7" s="69" t="s">
        <v>75</v>
      </c>
      <c r="I7" s="70"/>
      <c r="J7" s="70"/>
      <c r="K7" s="70"/>
      <c r="L7" s="71"/>
      <c r="O7" s="38"/>
      <c r="P7" s="38"/>
      <c r="Q7" s="38"/>
    </row>
    <row r="8" spans="2:17" ht="14.25" customHeight="1" x14ac:dyDescent="0.2">
      <c r="B8" s="88"/>
      <c r="C8" s="90"/>
      <c r="D8" s="67"/>
      <c r="E8" s="67"/>
      <c r="F8" s="67"/>
      <c r="G8" s="67"/>
      <c r="H8" s="59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8">
        <v>8</v>
      </c>
      <c r="J9" s="28">
        <v>9</v>
      </c>
      <c r="K9" s="39">
        <v>10</v>
      </c>
      <c r="L9" s="39">
        <v>11</v>
      </c>
    </row>
    <row r="10" spans="2:17" ht="16.5" customHeight="1" x14ac:dyDescent="0.2">
      <c r="B10" s="83" t="s">
        <v>1</v>
      </c>
      <c r="C10" s="94" t="s">
        <v>60</v>
      </c>
      <c r="D10" s="83" t="s">
        <v>97</v>
      </c>
      <c r="E10" s="83" t="s">
        <v>58</v>
      </c>
      <c r="F10" s="6" t="s">
        <v>2</v>
      </c>
      <c r="G10" s="2">
        <f>G11+G12+G13+G14</f>
        <v>2674.491</v>
      </c>
      <c r="H10" s="2">
        <f t="shared" ref="H10:L10" si="0">H11+H12+H13+H14</f>
        <v>382.5</v>
      </c>
      <c r="I10" s="2">
        <f t="shared" si="0"/>
        <v>545.55499999999995</v>
      </c>
      <c r="J10" s="2">
        <f t="shared" si="0"/>
        <v>913.21800000000007</v>
      </c>
      <c r="K10" s="2">
        <f t="shared" si="0"/>
        <v>833.21800000000007</v>
      </c>
      <c r="L10" s="2">
        <f t="shared" si="0"/>
        <v>0</v>
      </c>
    </row>
    <row r="11" spans="2:17" ht="15" customHeight="1" x14ac:dyDescent="0.2">
      <c r="B11" s="83"/>
      <c r="C11" s="95"/>
      <c r="D11" s="83"/>
      <c r="E11" s="83"/>
      <c r="F11" s="26" t="s">
        <v>3</v>
      </c>
      <c r="G11" s="2">
        <f>I11+J11+K11+H11+L11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83"/>
      <c r="C12" s="95"/>
      <c r="D12" s="83"/>
      <c r="E12" s="83"/>
      <c r="F12" s="26" t="s">
        <v>4</v>
      </c>
      <c r="G12" s="2">
        <f>I12+J12+K12+H12+L12</f>
        <v>0</v>
      </c>
      <c r="H12" s="2">
        <f t="shared" ref="H12:H14" si="1">H17+H22+H27+H32+H37+H42</f>
        <v>0</v>
      </c>
      <c r="I12" s="2">
        <f t="shared" ref="I12:K14" si="2">I17+I22+I27+I32+I37+I42</f>
        <v>0</v>
      </c>
      <c r="J12" s="2">
        <f t="shared" si="2"/>
        <v>0</v>
      </c>
      <c r="K12" s="2">
        <f t="shared" si="2"/>
        <v>0</v>
      </c>
      <c r="L12" s="2">
        <f>L17+L22+L27+L32+L37+L42</f>
        <v>0</v>
      </c>
    </row>
    <row r="13" spans="2:17" x14ac:dyDescent="0.2">
      <c r="B13" s="83"/>
      <c r="C13" s="95"/>
      <c r="D13" s="83"/>
      <c r="E13" s="83"/>
      <c r="F13" s="26" t="s">
        <v>5</v>
      </c>
      <c r="G13" s="2">
        <f>I13+J13+K13+H13+L13</f>
        <v>2674.491</v>
      </c>
      <c r="H13" s="2">
        <f t="shared" si="1"/>
        <v>382.5</v>
      </c>
      <c r="I13" s="2">
        <f t="shared" si="2"/>
        <v>545.55499999999995</v>
      </c>
      <c r="J13" s="2">
        <f>J18+J23+J28+J33+J38+J43</f>
        <v>913.21800000000007</v>
      </c>
      <c r="K13" s="2">
        <f t="shared" si="2"/>
        <v>833.21800000000007</v>
      </c>
      <c r="L13" s="2">
        <f>L18+L23+L28+L33+L38+L43</f>
        <v>0</v>
      </c>
    </row>
    <row r="14" spans="2:17" ht="15" customHeight="1" x14ac:dyDescent="0.2">
      <c r="B14" s="83"/>
      <c r="C14" s="96"/>
      <c r="D14" s="83"/>
      <c r="E14" s="83"/>
      <c r="F14" s="26" t="s">
        <v>6</v>
      </c>
      <c r="G14" s="2">
        <f>I14+J14+K14+H14+L14</f>
        <v>0</v>
      </c>
      <c r="H14" s="2">
        <f t="shared" si="1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>L19+L24+L29+L34+L39+L44</f>
        <v>0</v>
      </c>
    </row>
    <row r="15" spans="2:17" ht="14.25" customHeight="1" x14ac:dyDescent="0.2">
      <c r="B15" s="80" t="s">
        <v>63</v>
      </c>
      <c r="C15" s="91" t="s">
        <v>79</v>
      </c>
      <c r="D15" s="77" t="s">
        <v>96</v>
      </c>
      <c r="E15" s="82" t="s">
        <v>58</v>
      </c>
      <c r="F15" s="7" t="s">
        <v>2</v>
      </c>
      <c r="G15" s="8">
        <f>G16+G17+G18+G19</f>
        <v>82.172000000000011</v>
      </c>
      <c r="H15" s="8">
        <f t="shared" ref="H15:L15" si="3">H16+H17+H18+H19</f>
        <v>0</v>
      </c>
      <c r="I15" s="8">
        <f t="shared" si="3"/>
        <v>27.396000000000001</v>
      </c>
      <c r="J15" s="8">
        <f t="shared" si="3"/>
        <v>27.388000000000002</v>
      </c>
      <c r="K15" s="8">
        <f t="shared" si="3"/>
        <v>27.388000000000002</v>
      </c>
      <c r="L15" s="8">
        <f t="shared" si="3"/>
        <v>0</v>
      </c>
    </row>
    <row r="16" spans="2:17" x14ac:dyDescent="0.2">
      <c r="B16" s="80"/>
      <c r="C16" s="92"/>
      <c r="D16" s="78"/>
      <c r="E16" s="82"/>
      <c r="F16" s="25" t="s">
        <v>3</v>
      </c>
      <c r="G16" s="8">
        <f>I16+J16+K16+H16+L16</f>
        <v>0</v>
      </c>
      <c r="H16" s="8"/>
      <c r="I16" s="28"/>
      <c r="J16" s="28"/>
      <c r="K16" s="28"/>
      <c r="L16" s="28"/>
    </row>
    <row r="17" spans="2:14" ht="14.25" customHeight="1" x14ac:dyDescent="0.2">
      <c r="B17" s="80"/>
      <c r="C17" s="92"/>
      <c r="D17" s="78"/>
      <c r="E17" s="82"/>
      <c r="F17" s="25" t="s">
        <v>4</v>
      </c>
      <c r="G17" s="8">
        <f t="shared" ref="G17:G19" si="4">I17+J17+K17+H17+L17</f>
        <v>0</v>
      </c>
      <c r="H17" s="8"/>
      <c r="I17" s="28"/>
      <c r="J17" s="28"/>
      <c r="K17" s="28"/>
      <c r="L17" s="28"/>
    </row>
    <row r="18" spans="2:14" x14ac:dyDescent="0.2">
      <c r="B18" s="80"/>
      <c r="C18" s="92"/>
      <c r="D18" s="78"/>
      <c r="E18" s="82"/>
      <c r="F18" s="25" t="s">
        <v>5</v>
      </c>
      <c r="G18" s="8">
        <f t="shared" si="4"/>
        <v>82.172000000000011</v>
      </c>
      <c r="H18" s="8">
        <v>0</v>
      </c>
      <c r="I18" s="52">
        <v>27.396000000000001</v>
      </c>
      <c r="J18" s="52">
        <v>27.388000000000002</v>
      </c>
      <c r="K18" s="52">
        <v>27.388000000000002</v>
      </c>
      <c r="L18" s="43">
        <v>0</v>
      </c>
      <c r="N18" s="35"/>
    </row>
    <row r="19" spans="2:14" ht="16.5" customHeight="1" x14ac:dyDescent="0.2">
      <c r="B19" s="80"/>
      <c r="C19" s="93"/>
      <c r="D19" s="79"/>
      <c r="E19" s="82"/>
      <c r="F19" s="25" t="s">
        <v>6</v>
      </c>
      <c r="G19" s="8">
        <f t="shared" si="4"/>
        <v>0</v>
      </c>
      <c r="H19" s="8"/>
      <c r="I19" s="45"/>
      <c r="J19" s="28"/>
      <c r="K19" s="28"/>
      <c r="L19" s="28"/>
    </row>
    <row r="20" spans="2:14" ht="14.25" customHeight="1" x14ac:dyDescent="0.2">
      <c r="B20" s="80" t="s">
        <v>64</v>
      </c>
      <c r="C20" s="77" t="s">
        <v>80</v>
      </c>
      <c r="D20" s="77" t="s">
        <v>97</v>
      </c>
      <c r="E20" s="82" t="s">
        <v>58</v>
      </c>
      <c r="F20" s="7" t="s">
        <v>2</v>
      </c>
      <c r="G20" s="8">
        <f>G21+G22+G23+G24</f>
        <v>930.8889999999999</v>
      </c>
      <c r="H20" s="8">
        <f t="shared" ref="H20:L20" si="5">H21+H22+H23+H24</f>
        <v>230.2</v>
      </c>
      <c r="I20" s="8">
        <f t="shared" si="5"/>
        <v>233.62899999999999</v>
      </c>
      <c r="J20" s="8">
        <f t="shared" si="5"/>
        <v>233.53</v>
      </c>
      <c r="K20" s="8">
        <f t="shared" si="5"/>
        <v>233.53</v>
      </c>
      <c r="L20" s="8">
        <f t="shared" si="5"/>
        <v>0</v>
      </c>
    </row>
    <row r="21" spans="2:14" x14ac:dyDescent="0.2">
      <c r="B21" s="80"/>
      <c r="C21" s="78"/>
      <c r="D21" s="78"/>
      <c r="E21" s="82"/>
      <c r="F21" s="25" t="s">
        <v>3</v>
      </c>
      <c r="G21" s="8">
        <f>I21+J21+K21+H21+L21</f>
        <v>0</v>
      </c>
      <c r="H21" s="8"/>
      <c r="I21" s="45"/>
      <c r="J21" s="28"/>
      <c r="K21" s="28"/>
      <c r="L21" s="28"/>
    </row>
    <row r="22" spans="2:14" ht="14.25" customHeight="1" x14ac:dyDescent="0.2">
      <c r="B22" s="80"/>
      <c r="C22" s="78"/>
      <c r="D22" s="78"/>
      <c r="E22" s="82"/>
      <c r="F22" s="25" t="s">
        <v>4</v>
      </c>
      <c r="G22" s="8">
        <f t="shared" ref="G22:G24" si="6">I22+J22+K22+H22+L22</f>
        <v>0</v>
      </c>
      <c r="H22" s="8"/>
      <c r="I22" s="1"/>
      <c r="J22" s="28"/>
      <c r="K22" s="28"/>
      <c r="L22" s="28"/>
    </row>
    <row r="23" spans="2:14" x14ac:dyDescent="0.2">
      <c r="B23" s="80"/>
      <c r="C23" s="78"/>
      <c r="D23" s="78"/>
      <c r="E23" s="82"/>
      <c r="F23" s="25" t="s">
        <v>5</v>
      </c>
      <c r="G23" s="8">
        <f>I23+J23+K23+H23+L23</f>
        <v>930.8889999999999</v>
      </c>
      <c r="H23" s="8">
        <v>230.2</v>
      </c>
      <c r="I23" s="52">
        <f>235.06-1.431</f>
        <v>233.62899999999999</v>
      </c>
      <c r="J23" s="52">
        <f>233.53</f>
        <v>233.53</v>
      </c>
      <c r="K23" s="52">
        <v>233.53</v>
      </c>
      <c r="L23" s="43">
        <v>0</v>
      </c>
      <c r="N23" s="35"/>
    </row>
    <row r="24" spans="2:14" ht="16.5" customHeight="1" x14ac:dyDescent="0.2">
      <c r="B24" s="80"/>
      <c r="C24" s="79"/>
      <c r="D24" s="79"/>
      <c r="E24" s="82"/>
      <c r="F24" s="25" t="s">
        <v>6</v>
      </c>
      <c r="G24" s="8">
        <f t="shared" si="6"/>
        <v>0</v>
      </c>
      <c r="H24" s="8"/>
      <c r="I24" s="45"/>
      <c r="J24" s="28"/>
      <c r="K24" s="28"/>
      <c r="L24" s="28"/>
    </row>
    <row r="25" spans="2:14" ht="18" customHeight="1" x14ac:dyDescent="0.2">
      <c r="B25" s="74" t="s">
        <v>65</v>
      </c>
      <c r="C25" s="82" t="s">
        <v>81</v>
      </c>
      <c r="D25" s="77" t="s">
        <v>96</v>
      </c>
      <c r="E25" s="82" t="s">
        <v>58</v>
      </c>
      <c r="F25" s="7" t="s">
        <v>2</v>
      </c>
      <c r="G25" s="8">
        <f t="shared" ref="G25:L25" si="7">G26+G27+G28+G29</f>
        <v>90</v>
      </c>
      <c r="H25" s="1">
        <f t="shared" si="7"/>
        <v>0</v>
      </c>
      <c r="I25" s="1">
        <f t="shared" si="7"/>
        <v>30</v>
      </c>
      <c r="J25" s="1">
        <f t="shared" si="7"/>
        <v>30</v>
      </c>
      <c r="K25" s="1">
        <f t="shared" si="7"/>
        <v>30</v>
      </c>
      <c r="L25" s="1">
        <f t="shared" si="7"/>
        <v>0</v>
      </c>
    </row>
    <row r="26" spans="2:14" ht="15.75" customHeight="1" x14ac:dyDescent="0.2">
      <c r="B26" s="75"/>
      <c r="C26" s="82"/>
      <c r="D26" s="78"/>
      <c r="E26" s="82"/>
      <c r="F26" s="25" t="s">
        <v>3</v>
      </c>
      <c r="G26" s="8">
        <f>I26+J26+K26+H26+L26</f>
        <v>0</v>
      </c>
      <c r="H26" s="8"/>
      <c r="I26" s="45"/>
      <c r="J26" s="28"/>
      <c r="K26" s="28"/>
      <c r="L26" s="28"/>
    </row>
    <row r="27" spans="2:14" ht="15.75" customHeight="1" x14ac:dyDescent="0.2">
      <c r="B27" s="75"/>
      <c r="C27" s="82"/>
      <c r="D27" s="78"/>
      <c r="E27" s="82"/>
      <c r="F27" s="25" t="s">
        <v>4</v>
      </c>
      <c r="G27" s="8">
        <f>I27+J27+K27+H27+L27</f>
        <v>0</v>
      </c>
      <c r="H27" s="8"/>
      <c r="I27" s="45"/>
      <c r="J27" s="28"/>
      <c r="K27" s="28"/>
      <c r="L27" s="28"/>
    </row>
    <row r="28" spans="2:14" ht="15" customHeight="1" x14ac:dyDescent="0.2">
      <c r="B28" s="75"/>
      <c r="C28" s="82"/>
      <c r="D28" s="78"/>
      <c r="E28" s="82"/>
      <c r="F28" s="25" t="s">
        <v>5</v>
      </c>
      <c r="G28" s="8">
        <f t="shared" ref="G28:G29" si="8">I28+J28+K28+H28+L28</f>
        <v>90</v>
      </c>
      <c r="H28" s="8"/>
      <c r="I28" s="52">
        <v>30</v>
      </c>
      <c r="J28" s="52">
        <v>30</v>
      </c>
      <c r="K28" s="52">
        <v>30</v>
      </c>
      <c r="L28" s="1">
        <v>0</v>
      </c>
    </row>
    <row r="29" spans="2:14" ht="13.5" customHeight="1" x14ac:dyDescent="0.2">
      <c r="B29" s="76"/>
      <c r="C29" s="82"/>
      <c r="D29" s="79"/>
      <c r="E29" s="82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4" ht="18" customHeight="1" x14ac:dyDescent="0.2">
      <c r="B30" s="80" t="s">
        <v>66</v>
      </c>
      <c r="C30" s="81" t="s">
        <v>82</v>
      </c>
      <c r="D30" s="77" t="s">
        <v>97</v>
      </c>
      <c r="E30" s="82" t="s">
        <v>58</v>
      </c>
      <c r="F30" s="7" t="s">
        <v>2</v>
      </c>
      <c r="G30" s="8">
        <f>G31+G32+G33+G34</f>
        <v>624.43000000000006</v>
      </c>
      <c r="H30" s="1">
        <f t="shared" ref="H30:L30" si="9">H31+H32+H33+H34</f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152.30000000000001</v>
      </c>
      <c r="L30" s="1">
        <f t="shared" si="9"/>
        <v>0</v>
      </c>
    </row>
    <row r="31" spans="2:14" ht="15.75" customHeight="1" x14ac:dyDescent="0.2">
      <c r="B31" s="80"/>
      <c r="C31" s="81"/>
      <c r="D31" s="78"/>
      <c r="E31" s="82"/>
      <c r="F31" s="25" t="s">
        <v>3</v>
      </c>
      <c r="G31" s="8">
        <f>I31+J31+K31+H31+L31</f>
        <v>0</v>
      </c>
      <c r="H31" s="8"/>
      <c r="I31" s="45"/>
      <c r="J31" s="28"/>
      <c r="K31" s="28"/>
      <c r="L31" s="28"/>
    </row>
    <row r="32" spans="2:14" ht="15.75" customHeight="1" x14ac:dyDescent="0.2">
      <c r="B32" s="80"/>
      <c r="C32" s="81"/>
      <c r="D32" s="78"/>
      <c r="E32" s="82"/>
      <c r="F32" s="25" t="s">
        <v>4</v>
      </c>
      <c r="G32" s="8">
        <f t="shared" ref="G32:G34" si="10">I32+J32+K32+H32+L32</f>
        <v>0</v>
      </c>
      <c r="H32" s="8"/>
      <c r="I32" s="45"/>
      <c r="J32" s="28"/>
      <c r="K32" s="28"/>
      <c r="L32" s="28"/>
    </row>
    <row r="33" spans="2:15" ht="15" customHeight="1" x14ac:dyDescent="0.2">
      <c r="B33" s="80"/>
      <c r="C33" s="81"/>
      <c r="D33" s="78"/>
      <c r="E33" s="82"/>
      <c r="F33" s="25" t="s">
        <v>5</v>
      </c>
      <c r="G33" s="8">
        <f>I33+J33+K33+H33+L33</f>
        <v>624.43000000000006</v>
      </c>
      <c r="H33" s="8">
        <v>152.30000000000001</v>
      </c>
      <c r="I33" s="52">
        <v>167.53</v>
      </c>
      <c r="J33" s="52">
        <v>152.30000000000001</v>
      </c>
      <c r="K33" s="52">
        <v>152.30000000000001</v>
      </c>
      <c r="L33" s="43">
        <v>0</v>
      </c>
      <c r="O33" s="35"/>
    </row>
    <row r="34" spans="2:15" ht="15" customHeight="1" x14ac:dyDescent="0.2">
      <c r="B34" s="80"/>
      <c r="C34" s="81"/>
      <c r="D34" s="79"/>
      <c r="E34" s="82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5" ht="19.5" customHeight="1" x14ac:dyDescent="0.2">
      <c r="B35" s="80" t="s">
        <v>67</v>
      </c>
      <c r="C35" s="82" t="s">
        <v>83</v>
      </c>
      <c r="D35" s="77" t="s">
        <v>99</v>
      </c>
      <c r="E35" s="82" t="s">
        <v>58</v>
      </c>
      <c r="F35" s="7" t="s">
        <v>2</v>
      </c>
      <c r="G35" s="8">
        <f t="shared" ref="G35:L35" si="11">G36+G37+G38+G39</f>
        <v>380</v>
      </c>
      <c r="H35" s="1">
        <f t="shared" si="11"/>
        <v>0</v>
      </c>
      <c r="I35" s="1">
        <f t="shared" si="11"/>
        <v>0</v>
      </c>
      <c r="J35" s="1">
        <f t="shared" si="11"/>
        <v>230</v>
      </c>
      <c r="K35" s="1">
        <f t="shared" si="11"/>
        <v>150</v>
      </c>
      <c r="L35" s="1">
        <f t="shared" si="11"/>
        <v>0</v>
      </c>
    </row>
    <row r="36" spans="2:15" ht="15.75" customHeight="1" x14ac:dyDescent="0.2">
      <c r="B36" s="80"/>
      <c r="C36" s="82"/>
      <c r="D36" s="78"/>
      <c r="E36" s="82"/>
      <c r="F36" s="25" t="s">
        <v>3</v>
      </c>
      <c r="G36" s="8">
        <f>I36+J36+K36+H36+L36</f>
        <v>0</v>
      </c>
      <c r="H36" s="8"/>
      <c r="I36" s="45"/>
      <c r="J36" s="28"/>
      <c r="K36" s="28"/>
      <c r="L36" s="28"/>
    </row>
    <row r="37" spans="2:15" ht="15.75" customHeight="1" x14ac:dyDescent="0.2">
      <c r="B37" s="80"/>
      <c r="C37" s="82"/>
      <c r="D37" s="78"/>
      <c r="E37" s="82"/>
      <c r="F37" s="25" t="s">
        <v>4</v>
      </c>
      <c r="G37" s="8">
        <f t="shared" ref="G37:G39" si="12">I37+J37+K37+H37+L37</f>
        <v>0</v>
      </c>
      <c r="H37" s="8"/>
      <c r="I37" s="45"/>
      <c r="J37" s="28"/>
      <c r="K37" s="28"/>
      <c r="L37" s="28"/>
    </row>
    <row r="38" spans="2:15" ht="15" customHeight="1" x14ac:dyDescent="0.2">
      <c r="B38" s="80"/>
      <c r="C38" s="82"/>
      <c r="D38" s="78"/>
      <c r="E38" s="82"/>
      <c r="F38" s="25" t="s">
        <v>5</v>
      </c>
      <c r="G38" s="8">
        <f>I38+J38+K38+H38+L38</f>
        <v>380</v>
      </c>
      <c r="H38" s="8">
        <v>0</v>
      </c>
      <c r="I38" s="58">
        <f>230-230</f>
        <v>0</v>
      </c>
      <c r="J38" s="52">
        <v>230</v>
      </c>
      <c r="K38" s="53">
        <v>150</v>
      </c>
      <c r="L38" s="43">
        <v>0</v>
      </c>
    </row>
    <row r="39" spans="2:15" ht="14.25" customHeight="1" x14ac:dyDescent="0.2">
      <c r="B39" s="80"/>
      <c r="C39" s="82"/>
      <c r="D39" s="79"/>
      <c r="E39" s="82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5" ht="13.5" customHeight="1" x14ac:dyDescent="0.2">
      <c r="B40" s="74" t="s">
        <v>68</v>
      </c>
      <c r="C40" s="82" t="s">
        <v>84</v>
      </c>
      <c r="D40" s="77" t="s">
        <v>98</v>
      </c>
      <c r="E40" s="82" t="s">
        <v>58</v>
      </c>
      <c r="F40" s="7" t="s">
        <v>2</v>
      </c>
      <c r="G40" s="1">
        <f t="shared" ref="G40:L40" si="13">G41+G42+G43+G44</f>
        <v>567</v>
      </c>
      <c r="H40" s="1">
        <f t="shared" si="13"/>
        <v>0</v>
      </c>
      <c r="I40" s="1">
        <f t="shared" si="13"/>
        <v>87</v>
      </c>
      <c r="J40" s="1">
        <f t="shared" si="13"/>
        <v>240</v>
      </c>
      <c r="K40" s="1">
        <f t="shared" si="13"/>
        <v>240</v>
      </c>
      <c r="L40" s="1">
        <f t="shared" si="13"/>
        <v>0</v>
      </c>
    </row>
    <row r="41" spans="2:15" x14ac:dyDescent="0.2">
      <c r="B41" s="75"/>
      <c r="C41" s="82"/>
      <c r="D41" s="78"/>
      <c r="E41" s="82"/>
      <c r="F41" s="25" t="s">
        <v>3</v>
      </c>
      <c r="G41" s="1">
        <f>I41+J41+K41+H41+L41</f>
        <v>0</v>
      </c>
      <c r="H41" s="1"/>
      <c r="I41" s="45"/>
      <c r="J41" s="28"/>
      <c r="K41" s="28"/>
      <c r="L41" s="28"/>
    </row>
    <row r="42" spans="2:15" ht="15" customHeight="1" x14ac:dyDescent="0.2">
      <c r="B42" s="75"/>
      <c r="C42" s="82"/>
      <c r="D42" s="78"/>
      <c r="E42" s="82"/>
      <c r="F42" s="25" t="s">
        <v>4</v>
      </c>
      <c r="G42" s="1">
        <f t="shared" ref="G42:G44" si="14">I42+J42+K42+H42+L42</f>
        <v>0</v>
      </c>
      <c r="H42" s="1"/>
      <c r="I42" s="45"/>
      <c r="J42" s="28"/>
      <c r="K42" s="28"/>
      <c r="L42" s="28"/>
    </row>
    <row r="43" spans="2:15" x14ac:dyDescent="0.2">
      <c r="B43" s="75"/>
      <c r="C43" s="82"/>
      <c r="D43" s="78"/>
      <c r="E43" s="82"/>
      <c r="F43" s="25" t="s">
        <v>5</v>
      </c>
      <c r="G43" s="1">
        <f t="shared" si="14"/>
        <v>567</v>
      </c>
      <c r="H43" s="1">
        <v>0</v>
      </c>
      <c r="I43" s="58">
        <f>240-153</f>
        <v>87</v>
      </c>
      <c r="J43" s="52">
        <v>240</v>
      </c>
      <c r="K43" s="52">
        <v>240</v>
      </c>
      <c r="L43" s="43">
        <v>0</v>
      </c>
    </row>
    <row r="44" spans="2:15" ht="15" customHeight="1" x14ac:dyDescent="0.2">
      <c r="B44" s="76"/>
      <c r="C44" s="82"/>
      <c r="D44" s="79"/>
      <c r="E44" s="82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5" ht="12.75" customHeight="1" x14ac:dyDescent="0.2">
      <c r="B45" s="83">
        <v>2</v>
      </c>
      <c r="C45" s="85" t="s">
        <v>61</v>
      </c>
      <c r="D45" s="83" t="s">
        <v>93</v>
      </c>
      <c r="E45" s="83" t="s">
        <v>59</v>
      </c>
      <c r="F45" s="6" t="s">
        <v>2</v>
      </c>
      <c r="G45" s="2">
        <f>G46+G47+G48+G49</f>
        <v>77317.236999999994</v>
      </c>
      <c r="H45" s="2">
        <f t="shared" ref="H45:L45" si="15">H46+H47+H48+H49</f>
        <v>17257.666000000001</v>
      </c>
      <c r="I45" s="2">
        <f t="shared" si="15"/>
        <v>14429.566000000001</v>
      </c>
      <c r="J45" s="2">
        <f t="shared" si="15"/>
        <v>15306.172999999999</v>
      </c>
      <c r="K45" s="2">
        <f t="shared" si="15"/>
        <v>15146.007</v>
      </c>
      <c r="L45" s="2">
        <f t="shared" si="15"/>
        <v>15177.825000000001</v>
      </c>
    </row>
    <row r="46" spans="2:15" x14ac:dyDescent="0.2">
      <c r="B46" s="83"/>
      <c r="C46" s="86"/>
      <c r="D46" s="83"/>
      <c r="E46" s="83"/>
      <c r="F46" s="26" t="s">
        <v>3</v>
      </c>
      <c r="G46" s="2">
        <f>I46+J46+K46+H46+L46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5" ht="15.75" customHeight="1" x14ac:dyDescent="0.2">
      <c r="B47" s="83"/>
      <c r="C47" s="86"/>
      <c r="D47" s="83"/>
      <c r="E47" s="83"/>
      <c r="F47" s="26" t="s">
        <v>4</v>
      </c>
      <c r="G47" s="2">
        <f t="shared" ref="G47:G49" si="16">I47+J47+K47+H47+L47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5" x14ac:dyDescent="0.2">
      <c r="B48" s="83"/>
      <c r="C48" s="86"/>
      <c r="D48" s="83"/>
      <c r="E48" s="83"/>
      <c r="F48" s="26" t="s">
        <v>5</v>
      </c>
      <c r="G48" s="2">
        <f t="shared" si="16"/>
        <v>77317.236999999994</v>
      </c>
      <c r="H48" s="2">
        <f t="shared" si="17"/>
        <v>17257.666000000001</v>
      </c>
      <c r="I48" s="2">
        <f t="shared" si="18"/>
        <v>14429.566000000001</v>
      </c>
      <c r="J48" s="2">
        <f t="shared" si="18"/>
        <v>15306.172999999999</v>
      </c>
      <c r="K48" s="2">
        <f t="shared" si="18"/>
        <v>15146.007</v>
      </c>
      <c r="L48" s="2">
        <f>L53+L58+L63+L68</f>
        <v>15177.825000000001</v>
      </c>
    </row>
    <row r="49" spans="2:16" ht="18" customHeight="1" x14ac:dyDescent="0.2">
      <c r="B49" s="83"/>
      <c r="C49" s="87"/>
      <c r="D49" s="83"/>
      <c r="E49" s="83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6" ht="13.5" customHeight="1" x14ac:dyDescent="0.2">
      <c r="B50" s="84" t="s">
        <v>70</v>
      </c>
      <c r="C50" s="82" t="s">
        <v>85</v>
      </c>
      <c r="D50" s="82" t="s">
        <v>97</v>
      </c>
      <c r="E50" s="82" t="s">
        <v>58</v>
      </c>
      <c r="F50" s="7" t="s">
        <v>2</v>
      </c>
      <c r="G50" s="1">
        <f t="shared" ref="G50:L50" si="19">G51+G52+G53+G54</f>
        <v>576.6</v>
      </c>
      <c r="H50" s="1">
        <f t="shared" si="19"/>
        <v>130</v>
      </c>
      <c r="I50" s="1">
        <f t="shared" si="19"/>
        <v>200.6</v>
      </c>
      <c r="J50" s="1">
        <f t="shared" si="19"/>
        <v>126</v>
      </c>
      <c r="K50" s="1">
        <f t="shared" si="19"/>
        <v>120</v>
      </c>
      <c r="L50" s="1">
        <f t="shared" si="19"/>
        <v>0</v>
      </c>
    </row>
    <row r="51" spans="2:16" x14ac:dyDescent="0.2">
      <c r="B51" s="84"/>
      <c r="C51" s="82"/>
      <c r="D51" s="82"/>
      <c r="E51" s="82"/>
      <c r="F51" s="25" t="s">
        <v>3</v>
      </c>
      <c r="G51" s="1">
        <f>I51+J51+K51+H51+L51</f>
        <v>0</v>
      </c>
      <c r="H51" s="1"/>
      <c r="I51" s="28"/>
      <c r="J51" s="28"/>
      <c r="K51" s="28"/>
      <c r="L51" s="28"/>
    </row>
    <row r="52" spans="2:16" ht="13.5" customHeight="1" x14ac:dyDescent="0.2">
      <c r="B52" s="84"/>
      <c r="C52" s="82"/>
      <c r="D52" s="82"/>
      <c r="E52" s="82"/>
      <c r="F52" s="25" t="s">
        <v>4</v>
      </c>
      <c r="G52" s="1">
        <f t="shared" ref="G52:G54" si="20">I52+J52+K52+H52+L52</f>
        <v>0</v>
      </c>
      <c r="H52" s="1"/>
      <c r="I52" s="45"/>
      <c r="J52" s="28"/>
      <c r="K52" s="28"/>
      <c r="L52" s="28"/>
    </row>
    <row r="53" spans="2:16" x14ac:dyDescent="0.2">
      <c r="B53" s="84"/>
      <c r="C53" s="82"/>
      <c r="D53" s="82"/>
      <c r="E53" s="82"/>
      <c r="F53" s="25" t="s">
        <v>5</v>
      </c>
      <c r="G53" s="1">
        <f t="shared" si="20"/>
        <v>576.6</v>
      </c>
      <c r="H53" s="1">
        <v>130</v>
      </c>
      <c r="I53" s="52">
        <f>105+39.7+55.9</f>
        <v>200.6</v>
      </c>
      <c r="J53" s="52">
        <f>120+6</f>
        <v>126</v>
      </c>
      <c r="K53" s="52">
        <v>120</v>
      </c>
      <c r="L53" s="43">
        <v>0</v>
      </c>
    </row>
    <row r="54" spans="2:16" ht="24.75" customHeight="1" x14ac:dyDescent="0.2">
      <c r="B54" s="84"/>
      <c r="C54" s="82"/>
      <c r="D54" s="82"/>
      <c r="E54" s="82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6" ht="14.25" customHeight="1" x14ac:dyDescent="0.2">
      <c r="B55" s="84" t="s">
        <v>69</v>
      </c>
      <c r="C55" s="82" t="s">
        <v>86</v>
      </c>
      <c r="D55" s="82" t="s">
        <v>97</v>
      </c>
      <c r="E55" s="82" t="s">
        <v>58</v>
      </c>
      <c r="F55" s="7" t="s">
        <v>2</v>
      </c>
      <c r="G55" s="1">
        <f t="shared" ref="G55:L55" si="21">G56+G57+G58+G59</f>
        <v>230.27</v>
      </c>
      <c r="H55" s="1">
        <f t="shared" si="21"/>
        <v>159.9</v>
      </c>
      <c r="I55" s="1">
        <f t="shared" si="21"/>
        <v>16.77</v>
      </c>
      <c r="J55" s="1">
        <f t="shared" si="21"/>
        <v>26.8</v>
      </c>
      <c r="K55" s="1">
        <f t="shared" si="21"/>
        <v>26.8</v>
      </c>
      <c r="L55" s="1">
        <f t="shared" si="21"/>
        <v>0</v>
      </c>
      <c r="O55" s="35"/>
    </row>
    <row r="56" spans="2:16" x14ac:dyDescent="0.2">
      <c r="B56" s="84"/>
      <c r="C56" s="82"/>
      <c r="D56" s="82"/>
      <c r="E56" s="82"/>
      <c r="F56" s="25" t="s">
        <v>3</v>
      </c>
      <c r="G56" s="1">
        <f>I56+J56+K56+H56+L56</f>
        <v>0</v>
      </c>
      <c r="H56" s="1"/>
      <c r="I56" s="45"/>
      <c r="J56" s="28"/>
      <c r="K56" s="28"/>
      <c r="L56" s="28"/>
    </row>
    <row r="57" spans="2:16" ht="15" customHeight="1" x14ac:dyDescent="0.2">
      <c r="B57" s="84"/>
      <c r="C57" s="82"/>
      <c r="D57" s="82"/>
      <c r="E57" s="82"/>
      <c r="F57" s="25" t="s">
        <v>4</v>
      </c>
      <c r="G57" s="1">
        <f t="shared" ref="G57:G59" si="22">I57+J57+K57+H57+L57</f>
        <v>0</v>
      </c>
      <c r="H57" s="1"/>
      <c r="I57" s="45"/>
      <c r="J57" s="28"/>
      <c r="K57" s="28"/>
      <c r="L57" s="28"/>
    </row>
    <row r="58" spans="2:16" x14ac:dyDescent="0.2">
      <c r="B58" s="84"/>
      <c r="C58" s="82"/>
      <c r="D58" s="82"/>
      <c r="E58" s="82"/>
      <c r="F58" s="25" t="s">
        <v>5</v>
      </c>
      <c r="G58" s="1">
        <f t="shared" si="22"/>
        <v>230.27</v>
      </c>
      <c r="H58" s="1">
        <v>159.9</v>
      </c>
      <c r="I58" s="52">
        <v>16.77</v>
      </c>
      <c r="J58" s="52">
        <v>26.8</v>
      </c>
      <c r="K58" s="52">
        <v>26.8</v>
      </c>
      <c r="L58" s="43">
        <v>0</v>
      </c>
      <c r="N58" s="35"/>
    </row>
    <row r="59" spans="2:16" ht="24" customHeight="1" x14ac:dyDescent="0.2">
      <c r="B59" s="84"/>
      <c r="C59" s="82"/>
      <c r="D59" s="82"/>
      <c r="E59" s="82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6" ht="12.75" customHeight="1" x14ac:dyDescent="0.2">
      <c r="B60" s="80" t="s">
        <v>71</v>
      </c>
      <c r="C60" s="102" t="s">
        <v>89</v>
      </c>
      <c r="D60" s="82" t="s">
        <v>93</v>
      </c>
      <c r="E60" s="82" t="s">
        <v>59</v>
      </c>
      <c r="F60" s="7" t="s">
        <v>2</v>
      </c>
      <c r="G60" s="8">
        <f t="shared" ref="G60:L60" si="23">G61+G62+G63+G64</f>
        <v>76364.277000000002</v>
      </c>
      <c r="H60" s="8">
        <f t="shared" si="23"/>
        <v>16926.675999999999</v>
      </c>
      <c r="I60" s="8">
        <f t="shared" si="23"/>
        <v>14177.196</v>
      </c>
      <c r="J60" s="8">
        <f t="shared" si="23"/>
        <v>15118.373</v>
      </c>
      <c r="K60" s="8">
        <f t="shared" si="23"/>
        <v>14964.207</v>
      </c>
      <c r="L60" s="8">
        <f t="shared" si="23"/>
        <v>15177.825000000001</v>
      </c>
    </row>
    <row r="61" spans="2:16" ht="12.75" customHeight="1" x14ac:dyDescent="0.2">
      <c r="B61" s="80"/>
      <c r="C61" s="103"/>
      <c r="D61" s="82"/>
      <c r="E61" s="82"/>
      <c r="F61" s="25" t="s">
        <v>3</v>
      </c>
      <c r="G61" s="8">
        <f>I61+J61+K61+H61+L61</f>
        <v>0</v>
      </c>
      <c r="H61" s="8"/>
      <c r="I61" s="45"/>
      <c r="J61" s="28"/>
      <c r="K61" s="28"/>
      <c r="L61" s="28"/>
    </row>
    <row r="62" spans="2:16" ht="14.25" customHeight="1" x14ac:dyDescent="0.2">
      <c r="B62" s="80"/>
      <c r="C62" s="103"/>
      <c r="D62" s="82"/>
      <c r="E62" s="82"/>
      <c r="F62" s="25" t="s">
        <v>4</v>
      </c>
      <c r="G62" s="8">
        <f t="shared" ref="G62:G64" si="24">I62+J62+K62+H62+L62</f>
        <v>0</v>
      </c>
      <c r="H62" s="8"/>
      <c r="I62" s="45"/>
      <c r="J62" s="28"/>
      <c r="K62" s="28"/>
      <c r="L62" s="28"/>
      <c r="O62" s="35"/>
    </row>
    <row r="63" spans="2:16" ht="15.75" customHeight="1" x14ac:dyDescent="0.2">
      <c r="B63" s="80"/>
      <c r="C63" s="103"/>
      <c r="D63" s="82"/>
      <c r="E63" s="82"/>
      <c r="F63" s="24" t="s">
        <v>13</v>
      </c>
      <c r="G63" s="8">
        <f>I63+J63+K63+H63+L63</f>
        <v>76364.277000000002</v>
      </c>
      <c r="H63" s="8">
        <v>16926.675999999999</v>
      </c>
      <c r="I63" s="52">
        <f>13039.149+93.9+1044.147</f>
        <v>14177.196</v>
      </c>
      <c r="J63" s="60">
        <f>14478.373+940-300</f>
        <v>15118.373</v>
      </c>
      <c r="K63" s="55">
        <v>14964.207</v>
      </c>
      <c r="L63" s="55">
        <v>15177.825000000001</v>
      </c>
      <c r="M63" s="35"/>
      <c r="N63" s="56"/>
      <c r="O63" s="35"/>
      <c r="P63" s="57"/>
    </row>
    <row r="64" spans="2:16" ht="13.5" customHeight="1" x14ac:dyDescent="0.2">
      <c r="B64" s="80"/>
      <c r="C64" s="104"/>
      <c r="D64" s="82"/>
      <c r="E64" s="82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84" t="s">
        <v>72</v>
      </c>
      <c r="C65" s="82" t="s">
        <v>90</v>
      </c>
      <c r="D65" s="82" t="s">
        <v>97</v>
      </c>
      <c r="E65" s="82" t="s">
        <v>58</v>
      </c>
      <c r="F65" s="7" t="s">
        <v>2</v>
      </c>
      <c r="G65" s="8">
        <f t="shared" ref="G65:L65" si="25">G66+G67+G68+G69</f>
        <v>146.09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35</v>
      </c>
      <c r="L65" s="1">
        <f t="shared" si="25"/>
        <v>0</v>
      </c>
      <c r="O65" s="35"/>
    </row>
    <row r="66" spans="2:15" ht="15.75" customHeight="1" x14ac:dyDescent="0.2">
      <c r="B66" s="84"/>
      <c r="C66" s="82"/>
      <c r="D66" s="82"/>
      <c r="E66" s="82"/>
      <c r="F66" s="25" t="s">
        <v>3</v>
      </c>
      <c r="G66" s="8">
        <f>I66+J66+K66+H66+L66</f>
        <v>0</v>
      </c>
      <c r="H66" s="8"/>
      <c r="I66" s="45"/>
      <c r="J66" s="28"/>
      <c r="K66" s="28"/>
      <c r="L66" s="28"/>
    </row>
    <row r="67" spans="2:15" ht="15.75" customHeight="1" x14ac:dyDescent="0.2">
      <c r="B67" s="84"/>
      <c r="C67" s="82"/>
      <c r="D67" s="82"/>
      <c r="E67" s="82"/>
      <c r="F67" s="25" t="s">
        <v>4</v>
      </c>
      <c r="G67" s="8">
        <f t="shared" ref="G67:G69" si="26">I67+J67+K67+H67+L67</f>
        <v>0</v>
      </c>
      <c r="H67" s="8"/>
      <c r="I67" s="45"/>
      <c r="J67" s="28"/>
      <c r="K67" s="28"/>
      <c r="L67" s="28"/>
    </row>
    <row r="68" spans="2:15" ht="15" customHeight="1" x14ac:dyDescent="0.2">
      <c r="B68" s="84"/>
      <c r="C68" s="82"/>
      <c r="D68" s="82"/>
      <c r="E68" s="82"/>
      <c r="F68" s="25" t="s">
        <v>5</v>
      </c>
      <c r="G68" s="8">
        <f t="shared" si="26"/>
        <v>146.09</v>
      </c>
      <c r="H68" s="8">
        <v>41.09</v>
      </c>
      <c r="I68" s="52">
        <v>35</v>
      </c>
      <c r="J68" s="52">
        <v>35</v>
      </c>
      <c r="K68" s="52">
        <v>35</v>
      </c>
      <c r="L68" s="43">
        <v>0</v>
      </c>
    </row>
    <row r="69" spans="2:15" ht="40.5" customHeight="1" x14ac:dyDescent="0.2">
      <c r="B69" s="84"/>
      <c r="C69" s="82"/>
      <c r="D69" s="82"/>
      <c r="E69" s="82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83">
        <v>3</v>
      </c>
      <c r="C70" s="85" t="s">
        <v>62</v>
      </c>
      <c r="D70" s="83" t="s">
        <v>97</v>
      </c>
      <c r="E70" s="83" t="s">
        <v>91</v>
      </c>
      <c r="F70" s="6" t="s">
        <v>2</v>
      </c>
      <c r="G70" s="51">
        <f t="shared" ref="G70:L70" si="27">G71+G72+G73+G74</f>
        <v>2047.0652</v>
      </c>
      <c r="H70" s="2">
        <f t="shared" si="27"/>
        <v>354.34100000000001</v>
      </c>
      <c r="I70" s="2">
        <f t="shared" si="27"/>
        <v>552.375</v>
      </c>
      <c r="J70" s="51">
        <f t="shared" si="27"/>
        <v>557.96720000000005</v>
      </c>
      <c r="K70" s="51">
        <f t="shared" si="27"/>
        <v>582.38200000000006</v>
      </c>
      <c r="L70" s="2">
        <f t="shared" si="27"/>
        <v>0</v>
      </c>
    </row>
    <row r="71" spans="2:15" x14ac:dyDescent="0.2">
      <c r="B71" s="83"/>
      <c r="C71" s="100"/>
      <c r="D71" s="83"/>
      <c r="E71" s="83"/>
      <c r="F71" s="26" t="s">
        <v>3</v>
      </c>
      <c r="G71" s="2">
        <f>I71+J71+K71+H71+L71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83"/>
      <c r="C72" s="100"/>
      <c r="D72" s="83"/>
      <c r="E72" s="83"/>
      <c r="F72" s="26" t="s">
        <v>4</v>
      </c>
      <c r="G72" s="2">
        <f t="shared" ref="G72:G74" si="28">I72+J72+K72+H72+L72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83"/>
      <c r="C73" s="100"/>
      <c r="D73" s="83"/>
      <c r="E73" s="83"/>
      <c r="F73" s="26" t="s">
        <v>5</v>
      </c>
      <c r="G73" s="2">
        <f t="shared" si="28"/>
        <v>2047.0652</v>
      </c>
      <c r="H73" s="2">
        <f t="shared" si="29"/>
        <v>354.34100000000001</v>
      </c>
      <c r="I73" s="2">
        <f t="shared" si="30"/>
        <v>552.375</v>
      </c>
      <c r="J73" s="51">
        <f t="shared" si="30"/>
        <v>557.96720000000005</v>
      </c>
      <c r="K73" s="2">
        <f t="shared" si="30"/>
        <v>582.38200000000006</v>
      </c>
      <c r="L73" s="2">
        <f>L78+L83</f>
        <v>0</v>
      </c>
    </row>
    <row r="74" spans="2:15" ht="15.75" customHeight="1" x14ac:dyDescent="0.2">
      <c r="B74" s="83"/>
      <c r="C74" s="101"/>
      <c r="D74" s="83"/>
      <c r="E74" s="83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84" t="s">
        <v>73</v>
      </c>
      <c r="C75" s="82" t="s">
        <v>87</v>
      </c>
      <c r="D75" s="82" t="s">
        <v>97</v>
      </c>
      <c r="E75" s="82" t="s">
        <v>58</v>
      </c>
      <c r="F75" s="7" t="s">
        <v>2</v>
      </c>
      <c r="G75" s="1">
        <f t="shared" ref="G75:L75" si="31">G76+G77+G78+G79</f>
        <v>1801.48</v>
      </c>
      <c r="H75" s="1">
        <f t="shared" si="31"/>
        <v>354.34100000000001</v>
      </c>
      <c r="I75" s="1">
        <f t="shared" si="31"/>
        <v>482.375</v>
      </c>
      <c r="J75" s="1">
        <f t="shared" si="31"/>
        <v>482.38200000000001</v>
      </c>
      <c r="K75" s="1">
        <f t="shared" si="31"/>
        <v>482.38200000000001</v>
      </c>
      <c r="L75" s="1">
        <f t="shared" si="31"/>
        <v>0</v>
      </c>
    </row>
    <row r="76" spans="2:15" x14ac:dyDescent="0.2">
      <c r="B76" s="84"/>
      <c r="C76" s="82"/>
      <c r="D76" s="82"/>
      <c r="E76" s="82"/>
      <c r="F76" s="25" t="s">
        <v>3</v>
      </c>
      <c r="G76" s="1">
        <f>I76+J76+K76+H76+L76</f>
        <v>0</v>
      </c>
      <c r="H76" s="1"/>
      <c r="I76" s="28"/>
      <c r="J76" s="28"/>
      <c r="K76" s="28"/>
      <c r="L76" s="28"/>
    </row>
    <row r="77" spans="2:15" ht="15" customHeight="1" x14ac:dyDescent="0.2">
      <c r="B77" s="84"/>
      <c r="C77" s="82"/>
      <c r="D77" s="82"/>
      <c r="E77" s="82"/>
      <c r="F77" s="25" t="s">
        <v>4</v>
      </c>
      <c r="G77" s="1">
        <f t="shared" ref="G77:G79" si="32">I77+J77+K77+H77+L77</f>
        <v>0</v>
      </c>
      <c r="H77" s="1"/>
      <c r="I77" s="45"/>
      <c r="J77" s="28"/>
      <c r="K77" s="28"/>
      <c r="L77" s="28"/>
    </row>
    <row r="78" spans="2:15" x14ac:dyDescent="0.2">
      <c r="B78" s="84"/>
      <c r="C78" s="82"/>
      <c r="D78" s="82"/>
      <c r="E78" s="82"/>
      <c r="F78" s="25" t="s">
        <v>5</v>
      </c>
      <c r="G78" s="1">
        <f>I78+J78+K78+H78+L78</f>
        <v>1801.48</v>
      </c>
      <c r="H78" s="1">
        <v>354.34100000000001</v>
      </c>
      <c r="I78" s="1">
        <f>490.644-8.269</f>
        <v>482.375</v>
      </c>
      <c r="J78" s="1">
        <v>482.38200000000001</v>
      </c>
      <c r="K78" s="1">
        <v>482.38200000000001</v>
      </c>
      <c r="L78" s="1">
        <v>0</v>
      </c>
      <c r="O78" s="35"/>
    </row>
    <row r="79" spans="2:15" ht="15" customHeight="1" x14ac:dyDescent="0.2">
      <c r="B79" s="84"/>
      <c r="C79" s="82"/>
      <c r="D79" s="82"/>
      <c r="E79" s="82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84" t="s">
        <v>78</v>
      </c>
      <c r="C80" s="82" t="s">
        <v>88</v>
      </c>
      <c r="D80" s="82" t="s">
        <v>96</v>
      </c>
      <c r="E80" s="82" t="s">
        <v>58</v>
      </c>
      <c r="F80" s="7" t="s">
        <v>2</v>
      </c>
      <c r="G80" s="1">
        <f t="shared" ref="G80:L80" si="33">G81+G82+G83+G84</f>
        <v>245.58519999999999</v>
      </c>
      <c r="H80" s="1">
        <f t="shared" si="33"/>
        <v>0</v>
      </c>
      <c r="I80" s="1">
        <f t="shared" si="33"/>
        <v>70</v>
      </c>
      <c r="J80" s="61">
        <f t="shared" si="33"/>
        <v>75.5852</v>
      </c>
      <c r="K80" s="1">
        <f t="shared" si="33"/>
        <v>100</v>
      </c>
      <c r="L80" s="1">
        <f t="shared" si="33"/>
        <v>0</v>
      </c>
    </row>
    <row r="81" spans="2:12" x14ac:dyDescent="0.2">
      <c r="B81" s="84"/>
      <c r="C81" s="82"/>
      <c r="D81" s="82"/>
      <c r="E81" s="82"/>
      <c r="F81" s="25" t="s">
        <v>3</v>
      </c>
      <c r="G81" s="1">
        <f>I81+J81+K81+H81+L81</f>
        <v>0</v>
      </c>
      <c r="H81" s="1"/>
      <c r="I81" s="45"/>
      <c r="J81" s="28"/>
      <c r="K81" s="28"/>
      <c r="L81" s="28"/>
    </row>
    <row r="82" spans="2:12" ht="15" customHeight="1" x14ac:dyDescent="0.2">
      <c r="B82" s="84"/>
      <c r="C82" s="82"/>
      <c r="D82" s="82"/>
      <c r="E82" s="82"/>
      <c r="F82" s="25" t="s">
        <v>4</v>
      </c>
      <c r="G82" s="1">
        <f t="shared" ref="G82:G84" si="34">I82+J82+K82+H82+L82</f>
        <v>0</v>
      </c>
      <c r="H82" s="1"/>
      <c r="I82" s="45"/>
      <c r="J82" s="28"/>
      <c r="K82" s="28"/>
      <c r="L82" s="28"/>
    </row>
    <row r="83" spans="2:12" x14ac:dyDescent="0.2">
      <c r="B83" s="84"/>
      <c r="C83" s="82"/>
      <c r="D83" s="82"/>
      <c r="E83" s="82"/>
      <c r="F83" s="25" t="s">
        <v>5</v>
      </c>
      <c r="G83" s="1">
        <f t="shared" si="34"/>
        <v>245.58519999999999</v>
      </c>
      <c r="H83" s="1">
        <v>0</v>
      </c>
      <c r="I83" s="1">
        <f>100-30</f>
        <v>70</v>
      </c>
      <c r="J83" s="62">
        <f>100-13.5788-4.836-6</f>
        <v>75.5852</v>
      </c>
      <c r="K83" s="52">
        <v>100</v>
      </c>
      <c r="L83" s="1">
        <v>0</v>
      </c>
    </row>
    <row r="84" spans="2:12" ht="17.25" customHeight="1" x14ac:dyDescent="0.2">
      <c r="B84" s="84"/>
      <c r="C84" s="82"/>
      <c r="D84" s="82"/>
      <c r="E84" s="82"/>
      <c r="F84" s="25" t="s">
        <v>6</v>
      </c>
      <c r="G84" s="1">
        <f t="shared" si="34"/>
        <v>0</v>
      </c>
      <c r="H84" s="1"/>
      <c r="I84" s="45"/>
      <c r="J84" s="54"/>
      <c r="K84" s="54"/>
      <c r="L84" s="28"/>
    </row>
    <row r="85" spans="2:12" x14ac:dyDescent="0.2">
      <c r="B85" s="98" t="s">
        <v>7</v>
      </c>
      <c r="C85" s="98"/>
      <c r="D85" s="98"/>
      <c r="E85" s="98"/>
      <c r="F85" s="7" t="s">
        <v>2</v>
      </c>
      <c r="G85" s="61">
        <f>G86+G87+G88+G89</f>
        <v>82038.7932</v>
      </c>
      <c r="H85" s="1">
        <f t="shared" ref="H85:L85" si="35">H86+H87+H88+H89</f>
        <v>17994.507000000001</v>
      </c>
      <c r="I85" s="1">
        <f t="shared" si="35"/>
        <v>15527.496000000001</v>
      </c>
      <c r="J85" s="61">
        <f t="shared" si="35"/>
        <v>16777.358199999999</v>
      </c>
      <c r="K85" s="1">
        <f t="shared" si="35"/>
        <v>16561.607</v>
      </c>
      <c r="L85" s="1">
        <f t="shared" si="35"/>
        <v>15177.825000000001</v>
      </c>
    </row>
    <row r="86" spans="2:12" x14ac:dyDescent="0.2">
      <c r="B86" s="98"/>
      <c r="C86" s="98"/>
      <c r="D86" s="98"/>
      <c r="E86" s="98"/>
      <c r="F86" s="25" t="s">
        <v>3</v>
      </c>
      <c r="G86" s="1">
        <f>I86+J86+K86+H86+L86</f>
        <v>0</v>
      </c>
      <c r="H86" s="1">
        <f>H11+H46+H71</f>
        <v>0</v>
      </c>
      <c r="I86" s="1">
        <f t="shared" ref="I86:K89" si="36">I11+I46+I71</f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98"/>
      <c r="C87" s="98"/>
      <c r="D87" s="98"/>
      <c r="E87" s="98"/>
      <c r="F87" s="25" t="s">
        <v>4</v>
      </c>
      <c r="G87" s="1">
        <f t="shared" ref="G87:G89" si="37">I87+J87+K87+H87+L87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98"/>
      <c r="C88" s="98"/>
      <c r="D88" s="98"/>
      <c r="E88" s="98"/>
      <c r="F88" s="25" t="s">
        <v>5</v>
      </c>
      <c r="G88" s="61">
        <f t="shared" si="37"/>
        <v>82038.7932</v>
      </c>
      <c r="H88" s="1">
        <f>H13+H48+H73</f>
        <v>17994.507000000001</v>
      </c>
      <c r="I88" s="1">
        <f t="shared" ref="I88:K88" si="39">I13+I48+I73</f>
        <v>15527.496000000001</v>
      </c>
      <c r="J88" s="61">
        <f t="shared" si="39"/>
        <v>16777.358199999999</v>
      </c>
      <c r="K88" s="1">
        <f t="shared" si="39"/>
        <v>16561.607</v>
      </c>
      <c r="L88" s="1">
        <f>L13+L48+L73</f>
        <v>15177.825000000001</v>
      </c>
    </row>
    <row r="89" spans="2:12" ht="12.75" customHeight="1" x14ac:dyDescent="0.2">
      <c r="B89" s="98"/>
      <c r="C89" s="98"/>
      <c r="D89" s="98"/>
      <c r="E89" s="98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99" t="s">
        <v>94</v>
      </c>
      <c r="C91" s="97"/>
      <c r="D91" s="97"/>
      <c r="E91" s="97"/>
      <c r="F91" s="97"/>
      <c r="G91" s="97"/>
      <c r="H91" s="50"/>
    </row>
    <row r="92" spans="2:12" x14ac:dyDescent="0.2">
      <c r="B92" s="97" t="s">
        <v>95</v>
      </c>
      <c r="C92" s="97"/>
      <c r="D92" s="97"/>
      <c r="E92" s="97"/>
      <c r="F92" s="97"/>
      <c r="G92" s="97"/>
      <c r="H92" s="50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12" x14ac:dyDescent="0.2">
      <c r="B97" s="34"/>
      <c r="C97" s="34"/>
      <c r="D97" s="34"/>
      <c r="E97" s="34"/>
      <c r="F97" s="34"/>
      <c r="G97" s="34"/>
    </row>
    <row r="98" spans="2:12" x14ac:dyDescent="0.2">
      <c r="B98" s="34"/>
      <c r="C98" s="34"/>
      <c r="D98" s="34"/>
      <c r="E98" s="34"/>
      <c r="F98" s="34"/>
      <c r="G98" s="34"/>
      <c r="L98" s="35"/>
    </row>
    <row r="99" spans="2:12" x14ac:dyDescent="0.2">
      <c r="B99" s="34"/>
      <c r="C99" s="34"/>
      <c r="D99" s="34"/>
      <c r="E99" s="34"/>
      <c r="F99" s="34"/>
      <c r="G99" s="34"/>
    </row>
    <row r="100" spans="2:12" x14ac:dyDescent="0.2">
      <c r="B100" s="34"/>
      <c r="C100" s="34"/>
      <c r="D100" s="34"/>
      <c r="E100" s="34"/>
      <c r="F100" s="34"/>
      <c r="G100" s="34"/>
    </row>
    <row r="101" spans="2:12" x14ac:dyDescent="0.2">
      <c r="B101" s="34"/>
      <c r="C101" s="34"/>
      <c r="D101" s="34"/>
      <c r="E101" s="34"/>
      <c r="F101" s="34"/>
      <c r="G101" s="34"/>
      <c r="I101" s="35"/>
    </row>
    <row r="102" spans="2:12" x14ac:dyDescent="0.2">
      <c r="B102" s="34"/>
      <c r="C102" s="34"/>
      <c r="D102" s="34"/>
      <c r="E102" s="34"/>
      <c r="F102" s="34"/>
      <c r="G102" s="34"/>
    </row>
    <row r="103" spans="2:12" x14ac:dyDescent="0.2">
      <c r="B103" s="34"/>
      <c r="C103" s="34"/>
      <c r="D103" s="34"/>
      <c r="E103" s="34"/>
      <c r="F103" s="34"/>
      <c r="G103" s="34"/>
    </row>
    <row r="104" spans="2:12" x14ac:dyDescent="0.2">
      <c r="B104" s="34"/>
      <c r="C104" s="34"/>
      <c r="D104" s="34"/>
      <c r="E104" s="34"/>
      <c r="F104" s="34"/>
      <c r="G104" s="34"/>
    </row>
    <row r="105" spans="2:12" x14ac:dyDescent="0.2">
      <c r="B105" s="34"/>
      <c r="C105" s="34"/>
      <c r="D105" s="34"/>
      <c r="E105" s="34"/>
      <c r="F105" s="34"/>
      <c r="G105" s="34"/>
    </row>
    <row r="106" spans="2:12" x14ac:dyDescent="0.2">
      <c r="B106" s="34"/>
      <c r="C106" s="34"/>
      <c r="D106" s="34"/>
      <c r="E106" s="34"/>
      <c r="F106" s="34"/>
      <c r="G106" s="34"/>
    </row>
    <row r="107" spans="2:12" x14ac:dyDescent="0.2">
      <c r="B107" s="34"/>
      <c r="C107" s="34"/>
      <c r="D107" s="34"/>
      <c r="E107" s="34"/>
      <c r="F107" s="34"/>
      <c r="G107" s="34"/>
    </row>
    <row r="108" spans="2:12" x14ac:dyDescent="0.2">
      <c r="B108" s="34"/>
      <c r="C108" s="34"/>
      <c r="D108" s="34"/>
      <c r="E108" s="34"/>
      <c r="F108" s="34"/>
      <c r="G108" s="34"/>
    </row>
    <row r="109" spans="2:12" x14ac:dyDescent="0.2">
      <c r="B109" s="34"/>
      <c r="C109" s="34"/>
      <c r="D109" s="34"/>
      <c r="E109" s="34"/>
      <c r="F109" s="34"/>
      <c r="G109" s="34"/>
    </row>
    <row r="110" spans="2:12" x14ac:dyDescent="0.2">
      <c r="B110" s="34"/>
      <c r="C110" s="34"/>
      <c r="D110" s="34"/>
      <c r="E110" s="34"/>
      <c r="F110" s="34"/>
      <c r="G110" s="34"/>
    </row>
    <row r="111" spans="2:12" x14ac:dyDescent="0.2">
      <c r="B111" s="34"/>
      <c r="C111" s="34"/>
      <c r="D111" s="34"/>
      <c r="E111" s="34"/>
      <c r="F111" s="34"/>
      <c r="G111" s="34"/>
    </row>
    <row r="112" spans="2:12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105" t="s">
        <v>57</v>
      </c>
      <c r="F13" s="106"/>
      <c r="G13" s="106"/>
      <c r="H13" s="106"/>
      <c r="I13" s="107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2023-08-15T08:00:23Z</cp:lastPrinted>
  <dcterms:created xsi:type="dcterms:W3CDTF">2017-03-26T16:38:27Z</dcterms:created>
  <dcterms:modified xsi:type="dcterms:W3CDTF">2023-08-15T12:32:05Z</dcterms:modified>
</cp:coreProperties>
</file>